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<sst xmlns="http://schemas.openxmlformats.org/spreadsheetml/2006/main" count="280" uniqueCount="212">
  <si>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</si>
  <si>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</si>
  <si>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</si>
  <si>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</si>
  <si>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</si>
  <si>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</si>
  <si>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</si>
  <si>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</si>
  <si>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</si>
  <si>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</si>
  <si>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</si>
  <si>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</si>
  <si>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</si>
  <si>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</si>
  <si>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</si>
  <si>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</si>
  <si>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</si>
  <si>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</si>
  <si>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</si>
  <si>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</si>
  <si>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</si>
  <si>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</si>
  <si>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</si>
  <si>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</si>
  <si>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</si>
  <si>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</si>
  <si>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</si>
  <si>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</si>
  <si>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</si>
  <si>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</si>
  <si>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</si>
  <si>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</si>
  <si>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</si>
  <si>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</si>
  <si>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</si>
  <si>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</si>
  <si>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</si>
  <si>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</si>
  <si>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</si>
  <si>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</si>
  <si>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</si>
  <si>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</si>
  <si>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</si>
  <si>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</si>
  <si>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</si>
  <si>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</si>
  <si>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</si>
  <si>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</si>
  <si>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</si>
  <si>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</si>
  <si>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</si>
  <si>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</si>
  <si>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</si>
  <si>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</si>
  <si>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</si>
  <si>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</si>
  <si>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</si>
  <si>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</si>
  <si>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</si>
  <si>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</si>
  <si>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</si>
  <si>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</si>
  <si>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</si>
  <si>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</si>
  <si>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</si>
  <si>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</si>
  <si>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</si>
  <si>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</si>
  <si>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</si>
  <si>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</si>
  <si>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</si>
  <si>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</si>
  <si>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</si>
  <si>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</si>
  <si>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</si>
  <si>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</si>
  <si>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</si>
  <si>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</si>
  <si>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</si>
  <si>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</si>
  <si>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</si>
  <si>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</si>
  <si>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</si>
  <si>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</si>
  <si>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</si>
  <si>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</si>
  <si>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</si>
  <si>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</si>
  <si>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</si>
  <si>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</si>
  <si>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</si>
  <si>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</si>
  <si>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</si>
  <si>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</si>
  <si>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</si>
  <si>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</si>
  <si>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</si>
  <si>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</si>
  <si>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</si>
  <si>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</si>
  <si>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</si>
  <si>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</si>
  <si>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</si>
  <si>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</si>
  <si>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</si>
  <si>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</si>
  <si>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</si>
  <si>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</si>
  <si>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</si>
  <si>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</si>
  <si>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</si>
  <si>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</si>
  <si>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</si>
  <si>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</si>
  <si>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</si>
  <si>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</si>
  <si>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</si>
  <si>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</si>
  <si>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</si>
  <si>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</si>
  <si>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</si>
  <si>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</si>
  <si>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</si>
  <si>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</si>
  <si>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</si>
  <si>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</si>
  <si>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</si>
  <si>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</si>
  <si>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</si>
  <si>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</si>
  <si>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</si>
  <si>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</si>
  <si>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</si>
  <si>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</si>
  <si>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</si>
  <si>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</si>
  <si>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</si>
  <si>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</si>
  <si>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</si>
  <si>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</si>
  <si>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</si>
  <si>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</si>
  <si>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</si>
  <si>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</si>
  <si>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</si>
  <si>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</si>
  <si>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</si>
  <si>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</si>
  <si>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</si>
  <si>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</si>
  <si>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</si>
  <si>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</si>
  <si>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</si>
  <si>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</si>
  <si>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</si>
  <si>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</si>
  <si>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</si>
  <si>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</si>
  <si>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</si>
  <si>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</si>
  <si>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</si>
  <si>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</si>
  <si>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</si>
  <si>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</si>
  <si>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</si>
  <si>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</si>
  <si>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</si>
  <si>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</si>
  <si>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</si>
  <si>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</si>
  <si>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</si>
  <si>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</si>
  <si>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</si>
  <si>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</si>
  <si>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</si>
  <si>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</si>
  <si>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</si>
  <si>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</si>
  <si>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</si>
  <si>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</si>
  <si>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</si>
  <si>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</si>
  <si>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</si>
  <si>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</si>
  <si>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</si>
  <si>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</si>
  <si>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</si>
  <si>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</si>
  <si>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</si>
  <si>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</si>
  <si>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</si>
  <si>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</si>
  <si>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</si>
  <si>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</si>
  <si>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</si>
  <si>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</si>
  <si>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</si>
  <si>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</si>
  <si>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</si>
  <si>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</si>
  <si>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</si>
  <si>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</si>
  <si>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Кілійський районний суд Одеської області</t>
  </si>
  <si>
    <t>68300.м. Кілія.вул. Леніна 19</t>
  </si>
  <si>
    <t>Доручення судів України / іноземних судів</t>
  </si>
  <si>
    <t xml:space="preserve">Розглянуто справ судом присяжних </t>
  </si>
  <si>
    <t>М.В. Балан</t>
  </si>
  <si>
    <t xml:space="preserve">О.М. Кітреску </t>
  </si>
  <si>
    <t>(04843)4-02-93</t>
  </si>
  <si>
    <t>(04843)4-19-36</t>
  </si>
  <si>
    <t>inbox@kl.od.court.gov.ua</t>
  </si>
  <si>
    <t>10 січня 2020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</si>
</sst>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5" borderId="0" applyNumberFormat="0" applyBorder="0" applyAlignment="0" applyProtection="0"/>
    <xf numFmtId="0" fontId="42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4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3" fillId="17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8" borderId="0" applyNumberFormat="0" applyBorder="0" applyAlignment="0" applyProtection="0"/>
    <xf numFmtId="0" fontId="43" fillId="16" borderId="0" applyNumberFormat="0" applyBorder="0" applyAlignment="0" applyProtection="0"/>
    <xf numFmtId="0" fontId="43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18" borderId="0" applyNumberFormat="0" applyBorder="0" applyAlignment="0" applyProtection="0"/>
    <xf numFmtId="0" fontId="43" fillId="16" borderId="0" applyNumberFormat="0" applyBorder="0" applyAlignment="0" applyProtection="0"/>
    <xf numFmtId="0" fontId="43" fillId="26" borderId="0" applyNumberFormat="0" applyBorder="0" applyAlignment="0" applyProtection="0"/>
    <xf numFmtId="0" fontId="44" fillId="3" borderId="1" applyNumberFormat="0" applyAlignment="0" applyProtection="0"/>
    <xf numFmtId="0" fontId="45" fillId="10" borderId="8" applyNumberFormat="0" applyAlignment="0" applyProtection="0"/>
    <xf numFmtId="0" fontId="46" fillId="1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21" borderId="2" applyNumberFormat="0" applyAlignment="0" applyProtection="0"/>
    <xf numFmtId="0" fontId="52" fillId="0" borderId="0" applyNumberFormat="0" applyFill="0" applyBorder="0" applyAlignment="0" applyProtection="0"/>
    <xf numFmtId="0" fontId="53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8" fillId="8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4" xfId="96" applyNumberFormat="1" applyFont="1" applyFill="1" applyBorder="1" applyAlignment="1" applyProtection="1">
      <alignment horizontal="center"/>
      <protection/>
    </xf>
    <xf numFmtId="0" fontId="19" fillId="0" borderId="15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3" fillId="0" borderId="17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17" xfId="96" applyNumberFormat="1" applyFont="1" applyFill="1" applyBorder="1" applyAlignment="1" applyProtection="1">
      <alignment/>
      <protection/>
    </xf>
    <xf numFmtId="0" fontId="13" fillId="0" borderId="15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18" xfId="96" applyNumberFormat="1" applyFont="1" applyFill="1" applyBorder="1" applyAlignment="1" applyProtection="1">
      <alignment/>
      <protection/>
    </xf>
    <xf numFmtId="0" fontId="6" fillId="0" borderId="19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16" xfId="96" applyNumberFormat="1" applyFont="1" applyFill="1" applyBorder="1" applyAlignment="1" applyProtection="1">
      <alignment/>
      <protection/>
    </xf>
    <xf numFmtId="0" fontId="1" fillId="0" borderId="17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19" xfId="96" applyNumberFormat="1" applyFont="1" applyFill="1" applyBorder="1" applyAlignment="1" applyProtection="1">
      <alignment/>
      <protection/>
    </xf>
    <xf numFmtId="0" fontId="1" fillId="0" borderId="23" xfId="96" applyNumberFormat="1" applyFont="1" applyFill="1" applyBorder="1" applyAlignment="1" applyProtection="1">
      <alignment/>
      <protection/>
    </xf>
    <xf numFmtId="0" fontId="1" fillId="0" borderId="14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9" applyNumberFormat="1" applyFont="1" applyFill="1" applyBorder="1" applyAlignment="1">
      <alignment horizontal="center" vertical="center" wrapText="1"/>
      <protection/>
    </xf>
    <xf numFmtId="0" fontId="14" fillId="0" borderId="14" xfId="99" applyFont="1" applyFill="1" applyBorder="1" applyAlignment="1">
      <alignment horizontal="center" vertical="center" wrapText="1"/>
      <protection/>
    </xf>
    <xf numFmtId="0" fontId="40" fillId="0" borderId="14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211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16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4" xfId="96" applyNumberFormat="1" applyFont="1" applyFill="1" applyBorder="1" applyAlignment="1" applyProtection="1">
      <alignment horizontal="center"/>
      <protection/>
    </xf>
    <xf numFmtId="0" fontId="6" fillId="0" borderId="25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6" applyNumberFormat="1" applyFont="1" applyFill="1" applyBorder="1" applyAlignment="1" applyProtection="1">
      <alignment horizontal="center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21" xfId="96" applyNumberFormat="1" applyFont="1" applyFill="1" applyBorder="1" applyAlignment="1" applyProtection="1">
      <alignment horizontal="center"/>
      <protection/>
    </xf>
    <xf numFmtId="0" fontId="1" fillId="0" borderId="22" xfId="0" applyFont="1" applyBorder="1" applyAlignment="1">
      <alignment horizontal="center"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14" xfId="0" applyFont="1" applyFill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right" vertical="center"/>
      <protection/>
    </xf>
    <xf numFmtId="0" fontId="13" fillId="0" borderId="14" xfId="0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right"/>
      <protection/>
    </xf>
    <xf numFmtId="0" fontId="1" fillId="0" borderId="15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15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" fillId="0" borderId="15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15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16" xfId="96" applyNumberFormat="1" applyFont="1" applyFill="1" applyBorder="1" applyAlignment="1" applyProtection="1">
      <alignment horizontal="left"/>
      <protection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18" fillId="0" borderId="15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16" xfId="96" applyNumberFormat="1" applyFont="1" applyFill="1" applyBorder="1" applyAlignment="1" applyProtection="1">
      <alignment horizontal="center"/>
      <protection/>
    </xf>
    <xf numFmtId="0" fontId="6" fillId="0" borderId="26" xfId="96" applyNumberFormat="1" applyFont="1" applyFill="1" applyBorder="1" applyAlignment="1" applyProtection="1">
      <alignment horizontal="center"/>
      <protection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8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0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textRotation="90" wrapText="1"/>
    </xf>
    <xf numFmtId="0" fontId="1" fillId="0" borderId="24" xfId="108" applyNumberFormat="1" applyFont="1" applyFill="1" applyBorder="1" applyAlignment="1" applyProtection="1">
      <alignment horizontal="left" vertical="center" wrapText="1"/>
      <protection/>
    </xf>
    <xf numFmtId="0" fontId="1" fillId="0" borderId="26" xfId="108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9" fillId="0" borderId="24" xfId="108" applyNumberFormat="1" applyFont="1" applyFill="1" applyBorder="1" applyAlignment="1" applyProtection="1">
      <alignment horizontal="left" vertical="center" wrapText="1"/>
      <protection/>
    </xf>
    <xf numFmtId="0" fontId="9" fillId="0" borderId="26" xfId="108" applyNumberFormat="1" applyFont="1" applyFill="1" applyBorder="1" applyAlignment="1" applyProtection="1">
      <alignment horizontal="left" vertical="center" wrapText="1"/>
      <protection/>
    </xf>
    <xf numFmtId="0" fontId="9" fillId="0" borderId="24" xfId="0" applyNumberFormat="1" applyFont="1" applyBorder="1" applyAlignment="1">
      <alignment horizontal="left" vertical="center" wrapText="1"/>
    </xf>
    <xf numFmtId="0" fontId="9" fillId="0" borderId="26" xfId="0" applyNumberFormat="1" applyFont="1" applyBorder="1" applyAlignment="1">
      <alignment horizontal="left" vertical="center" wrapText="1"/>
    </xf>
    <xf numFmtId="0" fontId="40" fillId="0" borderId="24" xfId="0" applyNumberFormat="1" applyFont="1" applyFill="1" applyBorder="1" applyAlignment="1" applyProtection="1">
      <alignment horizontal="center" vertical="center"/>
      <protection/>
    </xf>
    <xf numFmtId="0" fontId="40" fillId="0" borderId="25" xfId="0" applyNumberFormat="1" applyFont="1" applyFill="1" applyBorder="1" applyAlignment="1" applyProtection="1">
      <alignment horizontal="center" vertical="center"/>
      <protection/>
    </xf>
    <xf numFmtId="0" fontId="40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19" fillId="0" borderId="1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" fillId="0" borderId="14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9" applyNumberFormat="1" applyFont="1" applyFill="1" applyBorder="1" applyAlignment="1">
      <alignment horizontal="center" vertical="center" wrapText="1"/>
      <protection/>
    </xf>
    <xf numFmtId="49" fontId="39" fillId="0" borderId="19" xfId="99" applyNumberFormat="1" applyFont="1" applyFill="1" applyBorder="1" applyAlignment="1">
      <alignment horizontal="center" vertical="center" wrapText="1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2" xfId="99" applyNumberFormat="1" applyFont="1" applyFill="1" applyBorder="1" applyAlignment="1">
      <alignment horizontal="center" vertical="center" wrapText="1"/>
      <protection/>
    </xf>
    <xf numFmtId="49" fontId="39" fillId="0" borderId="20" xfId="99" applyNumberFormat="1" applyFont="1" applyFill="1" applyBorder="1" applyAlignment="1">
      <alignment horizontal="center" vertical="center" wrapText="1"/>
      <protection/>
    </xf>
    <xf numFmtId="49" fontId="39" fillId="0" borderId="21" xfId="99" applyNumberFormat="1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 applyProtection="1">
      <alignment horizontal="center" textRotation="90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9" fillId="0" borderId="24" xfId="0" applyFont="1" applyBorder="1" applyAlignment="1" applyProtection="1">
      <alignment horizontal="left"/>
      <protection/>
    </xf>
    <xf numFmtId="0" fontId="19" fillId="0" borderId="25" xfId="0" applyFont="1" applyBorder="1" applyAlignment="1" applyProtection="1">
      <alignment horizontal="left"/>
      <protection/>
    </xf>
    <xf numFmtId="0" fontId="19" fillId="0" borderId="26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9" fillId="0" borderId="24" xfId="0" applyFont="1" applyFill="1" applyBorder="1" applyAlignment="1" applyProtection="1">
      <alignment horizontal="left" vertical="center" wrapText="1"/>
      <protection/>
    </xf>
    <xf numFmtId="0" fontId="19" fillId="0" borderId="25" xfId="0" applyFont="1" applyFill="1" applyBorder="1" applyAlignment="1" applyProtection="1">
      <alignment horizontal="left" vertical="center" wrapText="1"/>
      <protection/>
    </xf>
    <xf numFmtId="0" fontId="19" fillId="0" borderId="26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42" t="s">
        <v>125</v>
      </c>
      <c r="C14" s="143"/>
      <c r="D14" s="144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40" t="s">
        <v>17</v>
      </c>
      <c r="G16" s="141"/>
      <c r="H16" s="141"/>
    </row>
    <row r="17" spans="1:8" ht="12.75" customHeight="1">
      <c r="A17" s="38"/>
      <c r="B17" s="142" t="s">
        <v>18</v>
      </c>
      <c r="C17" s="143"/>
      <c r="D17" s="144"/>
      <c r="E17" s="150" t="s">
        <v>122</v>
      </c>
      <c r="F17" s="138" t="s">
        <v>171</v>
      </c>
      <c r="G17" s="139"/>
      <c r="H17" s="139"/>
    </row>
    <row r="18" spans="1:5" ht="12.75" customHeight="1">
      <c r="A18" s="38"/>
      <c r="B18" s="142" t="s">
        <v>19</v>
      </c>
      <c r="C18" s="143"/>
      <c r="D18" s="144"/>
      <c r="E18" s="150"/>
    </row>
    <row r="19" spans="1:8" ht="12.75" customHeight="1">
      <c r="A19" s="38"/>
      <c r="B19" s="142" t="s">
        <v>174</v>
      </c>
      <c r="C19" s="143"/>
      <c r="D19" s="144"/>
      <c r="E19" s="150"/>
      <c r="F19" s="145"/>
      <c r="G19" s="146"/>
      <c r="H19" s="146"/>
    </row>
    <row r="20" spans="1:8" ht="12.75" customHeight="1">
      <c r="A20" s="38"/>
      <c r="B20" s="147"/>
      <c r="C20" s="148"/>
      <c r="D20" s="149"/>
      <c r="E20" s="150"/>
      <c r="F20" s="140"/>
      <c r="G20" s="141"/>
      <c r="H20" s="141"/>
    </row>
    <row r="21" spans="1:8" ht="12.75" customHeight="1">
      <c r="A21" s="38"/>
      <c r="B21" s="29"/>
      <c r="C21" s="30"/>
      <c r="D21" s="38"/>
      <c r="E21" s="39"/>
      <c r="F21" s="140"/>
      <c r="G21" s="141"/>
      <c r="H21" s="141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1" t="s">
        <v>21</v>
      </c>
      <c r="C33" s="132"/>
      <c r="D33" s="124" t="s">
        <v>202</v>
      </c>
      <c r="E33" s="124"/>
      <c r="F33" s="124"/>
      <c r="G33" s="124"/>
      <c r="H33" s="11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18" t="s">
        <v>203</v>
      </c>
      <c r="E35" s="118"/>
      <c r="F35" s="118"/>
      <c r="G35" s="118"/>
      <c r="H35" s="119"/>
      <c r="I35" s="32"/>
    </row>
    <row r="36" spans="1:9" ht="12.75" customHeight="1">
      <c r="A36" s="38"/>
      <c r="B36" s="31"/>
      <c r="C36" s="32"/>
      <c r="D36" s="118"/>
      <c r="E36" s="118"/>
      <c r="F36" s="118"/>
      <c r="G36" s="118"/>
      <c r="H36" s="119"/>
      <c r="I36" s="32"/>
    </row>
    <row r="37" spans="1:8" ht="12.75" customHeight="1">
      <c r="A37" s="38"/>
      <c r="B37" s="130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51" t="s">
        <v>23</v>
      </c>
      <c r="C38" s="152"/>
      <c r="D38" s="152"/>
      <c r="E38" s="152"/>
      <c r="F38" s="152"/>
      <c r="G38" s="152"/>
      <c r="H38" s="15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51" t="s">
        <v>24</v>
      </c>
      <c r="C41" s="152"/>
      <c r="D41" s="152"/>
      <c r="E41" s="152"/>
      <c r="F41" s="152"/>
      <c r="G41" s="152"/>
      <c r="H41" s="15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&amp;L46EF9AF8&amp;C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198</v>
      </c>
      <c r="F6" s="90">
        <v>104</v>
      </c>
      <c r="G6" s="90"/>
      <c r="H6" s="90">
        <v>91</v>
      </c>
      <c r="I6" s="90" t="s">
        <v>172</v>
      </c>
      <c r="J6" s="90">
        <v>107</v>
      </c>
      <c r="K6" s="91">
        <v>50</v>
      </c>
      <c r="L6" s="101">
        <f>E6-F6</f>
        <v>94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498</v>
      </c>
      <c r="F7" s="90">
        <v>494</v>
      </c>
      <c r="G7" s="90"/>
      <c r="H7" s="90">
        <v>493</v>
      </c>
      <c r="I7" s="90">
        <v>429</v>
      </c>
      <c r="J7" s="90">
        <v>5</v>
      </c>
      <c r="K7" s="91"/>
      <c r="L7" s="101">
        <f>E7-F7</f>
        <v>4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1</v>
      </c>
      <c r="F8" s="90">
        <v>1</v>
      </c>
      <c r="G8" s="90"/>
      <c r="H8" s="90">
        <v>1</v>
      </c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73</v>
      </c>
      <c r="F9" s="90">
        <v>61</v>
      </c>
      <c r="G9" s="90"/>
      <c r="H9" s="90">
        <v>68</v>
      </c>
      <c r="I9" s="90">
        <v>53</v>
      </c>
      <c r="J9" s="90">
        <v>5</v>
      </c>
      <c r="K9" s="91"/>
      <c r="L9" s="101">
        <f>E9-F9</f>
        <v>12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2</v>
      </c>
      <c r="F10" s="90">
        <v>1</v>
      </c>
      <c r="G10" s="90"/>
      <c r="H10" s="90"/>
      <c r="I10" s="90"/>
      <c r="J10" s="90">
        <v>2</v>
      </c>
      <c r="K10" s="91"/>
      <c r="L10" s="101">
        <f>E10-F10</f>
        <v>1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5</v>
      </c>
      <c r="F12" s="90">
        <v>3</v>
      </c>
      <c r="G12" s="90"/>
      <c r="H12" s="90">
        <v>5</v>
      </c>
      <c r="I12" s="90">
        <v>1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777</v>
      </c>
      <c r="F15" s="104">
        <f>SUM(F6:F14)</f>
        <v>664</v>
      </c>
      <c r="G15" s="104">
        <f>SUM(G6:G14)</f>
        <v>0</v>
      </c>
      <c r="H15" s="104">
        <f>SUM(H6:H14)</f>
        <v>658</v>
      </c>
      <c r="I15" s="104">
        <f>SUM(I6:I14)</f>
        <v>483</v>
      </c>
      <c r="J15" s="104">
        <f>SUM(J6:J14)</f>
        <v>119</v>
      </c>
      <c r="K15" s="104">
        <f>SUM(K6:K14)</f>
        <v>50</v>
      </c>
      <c r="L15" s="101">
        <f>E15-F15</f>
        <v>113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23</v>
      </c>
      <c r="F16" s="92">
        <v>19</v>
      </c>
      <c r="G16" s="92">
        <v>2</v>
      </c>
      <c r="H16" s="92">
        <v>18</v>
      </c>
      <c r="I16" s="92">
        <v>13</v>
      </c>
      <c r="J16" s="92">
        <v>5</v>
      </c>
      <c r="K16" s="91">
        <v>2</v>
      </c>
      <c r="L16" s="101">
        <f>E16-F16</f>
        <v>4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14</v>
      </c>
      <c r="F17" s="92">
        <v>13</v>
      </c>
      <c r="G17" s="92">
        <v>3</v>
      </c>
      <c r="H17" s="92">
        <v>5</v>
      </c>
      <c r="I17" s="92">
        <v>4</v>
      </c>
      <c r="J17" s="92">
        <v>9</v>
      </c>
      <c r="K17" s="91">
        <v>1</v>
      </c>
      <c r="L17" s="101">
        <f>E17-F17</f>
        <v>1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3</v>
      </c>
      <c r="F19" s="91">
        <v>2</v>
      </c>
      <c r="G19" s="91"/>
      <c r="H19" s="91">
        <v>2</v>
      </c>
      <c r="I19" s="91">
        <v>2</v>
      </c>
      <c r="J19" s="91">
        <v>1</v>
      </c>
      <c r="K19" s="91">
        <v>1</v>
      </c>
      <c r="L19" s="101">
        <f>E19-F19</f>
        <v>1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27</v>
      </c>
      <c r="F24" s="91">
        <v>23</v>
      </c>
      <c r="G24" s="91">
        <v>3</v>
      </c>
      <c r="H24" s="91">
        <v>12</v>
      </c>
      <c r="I24" s="91">
        <v>6</v>
      </c>
      <c r="J24" s="91">
        <v>15</v>
      </c>
      <c r="K24" s="91">
        <v>4</v>
      </c>
      <c r="L24" s="101">
        <f>E24-F24</f>
        <v>4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51</v>
      </c>
      <c r="F25" s="91">
        <v>48</v>
      </c>
      <c r="G25" s="91"/>
      <c r="H25" s="91">
        <v>42</v>
      </c>
      <c r="I25" s="91">
        <v>30</v>
      </c>
      <c r="J25" s="91">
        <v>9</v>
      </c>
      <c r="K25" s="91"/>
      <c r="L25" s="101">
        <f>E25-F25</f>
        <v>3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808</v>
      </c>
      <c r="F27" s="91">
        <v>725</v>
      </c>
      <c r="G27" s="91">
        <v>1</v>
      </c>
      <c r="H27" s="91">
        <v>668</v>
      </c>
      <c r="I27" s="91">
        <v>574</v>
      </c>
      <c r="J27" s="91">
        <v>140</v>
      </c>
      <c r="K27" s="91">
        <v>21</v>
      </c>
      <c r="L27" s="101">
        <f>E27-F27</f>
        <v>83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816</v>
      </c>
      <c r="F28" s="91">
        <v>577</v>
      </c>
      <c r="G28" s="91">
        <v>2</v>
      </c>
      <c r="H28" s="91">
        <v>566</v>
      </c>
      <c r="I28" s="91">
        <v>462</v>
      </c>
      <c r="J28" s="91">
        <v>250</v>
      </c>
      <c r="K28" s="91">
        <v>49</v>
      </c>
      <c r="L28" s="101">
        <f>E28-F28</f>
        <v>239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150</v>
      </c>
      <c r="F29" s="91">
        <v>120</v>
      </c>
      <c r="G29" s="91">
        <v>1</v>
      </c>
      <c r="H29" s="91">
        <v>113</v>
      </c>
      <c r="I29" s="91">
        <v>94</v>
      </c>
      <c r="J29" s="91">
        <v>37</v>
      </c>
      <c r="K29" s="91">
        <v>10</v>
      </c>
      <c r="L29" s="101">
        <f>E29-F29</f>
        <v>30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112</v>
      </c>
      <c r="F30" s="91">
        <v>94</v>
      </c>
      <c r="G30" s="91">
        <v>1</v>
      </c>
      <c r="H30" s="91">
        <v>90</v>
      </c>
      <c r="I30" s="91">
        <v>88</v>
      </c>
      <c r="J30" s="91">
        <v>22</v>
      </c>
      <c r="K30" s="91">
        <v>2</v>
      </c>
      <c r="L30" s="101">
        <f>E30-F30</f>
        <v>18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6</v>
      </c>
      <c r="F31" s="91">
        <v>5</v>
      </c>
      <c r="G31" s="91"/>
      <c r="H31" s="91">
        <v>4</v>
      </c>
      <c r="I31" s="91">
        <v>1</v>
      </c>
      <c r="J31" s="91">
        <v>2</v>
      </c>
      <c r="K31" s="91">
        <v>1</v>
      </c>
      <c r="L31" s="101">
        <f>E31-F31</f>
        <v>1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2</v>
      </c>
      <c r="F32" s="91"/>
      <c r="G32" s="91"/>
      <c r="H32" s="91"/>
      <c r="I32" s="91"/>
      <c r="J32" s="91">
        <v>2</v>
      </c>
      <c r="K32" s="91">
        <v>2</v>
      </c>
      <c r="L32" s="101">
        <f>E32-F32</f>
        <v>2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1</v>
      </c>
      <c r="F34" s="91">
        <v>1</v>
      </c>
      <c r="G34" s="91"/>
      <c r="H34" s="91">
        <v>1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3</v>
      </c>
      <c r="F35" s="91">
        <v>2</v>
      </c>
      <c r="G35" s="91"/>
      <c r="H35" s="91">
        <v>2</v>
      </c>
      <c r="I35" s="91"/>
      <c r="J35" s="91">
        <v>1</v>
      </c>
      <c r="K35" s="91"/>
      <c r="L35" s="101">
        <f>E35-F35</f>
        <v>1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40</v>
      </c>
      <c r="F36" s="91">
        <v>38</v>
      </c>
      <c r="G36" s="91"/>
      <c r="H36" s="91">
        <v>36</v>
      </c>
      <c r="I36" s="91">
        <v>26</v>
      </c>
      <c r="J36" s="91">
        <v>4</v>
      </c>
      <c r="K36" s="91">
        <v>1</v>
      </c>
      <c r="L36" s="101">
        <f>E36-F36</f>
        <v>2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1</v>
      </c>
      <c r="F37" s="91">
        <v>1</v>
      </c>
      <c r="G37" s="91"/>
      <c r="H37" s="91">
        <v>1</v>
      </c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>
        <v>1</v>
      </c>
      <c r="G38" s="91"/>
      <c r="H38" s="91">
        <v>1</v>
      </c>
      <c r="I38" s="91">
        <v>1</v>
      </c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1323</v>
      </c>
      <c r="F40" s="91">
        <v>1010</v>
      </c>
      <c r="G40" s="91">
        <v>4</v>
      </c>
      <c r="H40" s="91">
        <v>856</v>
      </c>
      <c r="I40" s="91">
        <v>608</v>
      </c>
      <c r="J40" s="91">
        <v>467</v>
      </c>
      <c r="K40" s="91">
        <v>86</v>
      </c>
      <c r="L40" s="101">
        <f>E40-F40</f>
        <v>313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1290</v>
      </c>
      <c r="F41" s="91">
        <v>1237</v>
      </c>
      <c r="G41" s="91"/>
      <c r="H41" s="91">
        <v>1183</v>
      </c>
      <c r="I41" s="91" t="s">
        <v>172</v>
      </c>
      <c r="J41" s="91">
        <v>107</v>
      </c>
      <c r="K41" s="91"/>
      <c r="L41" s="101">
        <f>E41-F41</f>
        <v>53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28</v>
      </c>
      <c r="F42" s="91">
        <v>28</v>
      </c>
      <c r="G42" s="91"/>
      <c r="H42" s="91">
        <v>28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8</v>
      </c>
      <c r="F43" s="91">
        <v>8</v>
      </c>
      <c r="G43" s="91"/>
      <c r="H43" s="91">
        <v>7</v>
      </c>
      <c r="I43" s="91">
        <v>1</v>
      </c>
      <c r="J43" s="91">
        <v>1</v>
      </c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1298</v>
      </c>
      <c r="F45" s="91">
        <f aca="true" t="shared" si="0" ref="F45:K45">F41+F43+F44</f>
        <v>1245</v>
      </c>
      <c r="G45" s="91">
        <f t="shared" si="0"/>
        <v>0</v>
      </c>
      <c r="H45" s="91">
        <f t="shared" si="0"/>
        <v>1190</v>
      </c>
      <c r="I45" s="91">
        <f>I43+I44</f>
        <v>1</v>
      </c>
      <c r="J45" s="91">
        <f t="shared" si="0"/>
        <v>108</v>
      </c>
      <c r="K45" s="91">
        <f t="shared" si="0"/>
        <v>0</v>
      </c>
      <c r="L45" s="101">
        <f>E45-F45</f>
        <v>53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3425</v>
      </c>
      <c r="F46" s="91">
        <f aca="true" t="shared" si="1" ref="F46:K46">F15+F24+F40+F45</f>
        <v>2942</v>
      </c>
      <c r="G46" s="91">
        <f t="shared" si="1"/>
        <v>7</v>
      </c>
      <c r="H46" s="91">
        <f t="shared" si="1"/>
        <v>2716</v>
      </c>
      <c r="I46" s="91">
        <f t="shared" si="1"/>
        <v>1098</v>
      </c>
      <c r="J46" s="91">
        <f t="shared" si="1"/>
        <v>709</v>
      </c>
      <c r="K46" s="91">
        <f t="shared" si="1"/>
        <v>140</v>
      </c>
      <c r="L46" s="101">
        <f>E46-F46</f>
        <v>483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&amp;L46EF9AF8&amp;CФорма № 1-мзс, Підрозділ: Кілійський районний суд Одеської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10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10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97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4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19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13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34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16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1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21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167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3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25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35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2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313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19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10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2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1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6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2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2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1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167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22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2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20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1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26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31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26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B11:D12"/>
    <mergeCell ref="C20:E20"/>
    <mergeCell ref="B21:B27"/>
    <mergeCell ref="C36:E36"/>
    <mergeCell ref="C17:E17"/>
    <mergeCell ref="C18:E18"/>
    <mergeCell ref="C40:E40"/>
    <mergeCell ref="C41:E41"/>
    <mergeCell ref="C35:E35"/>
    <mergeCell ref="B37:E37"/>
    <mergeCell ref="C45:C46"/>
    <mergeCell ref="C33:E33"/>
    <mergeCell ref="C47:E47"/>
    <mergeCell ref="C29:E29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 alignWithMargins="0">
    <oddFooter>&amp;L46EF9AF8&amp;CФорма № 1-мзс, Підрозділ: Кілійський районний суд Одеської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91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61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17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3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20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5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5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2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2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572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3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18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16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4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23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4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231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993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330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12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46125257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5842858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8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30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31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5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603</v>
      </c>
      <c r="F55" s="96">
        <v>38</v>
      </c>
      <c r="G55" s="96">
        <v>10</v>
      </c>
      <c r="H55" s="96">
        <v>6</v>
      </c>
      <c r="I55" s="96">
        <v>1</v>
      </c>
    </row>
    <row r="56" spans="1:9" ht="13.5" customHeight="1">
      <c r="A56" s="272" t="s">
        <v>31</v>
      </c>
      <c r="B56" s="272"/>
      <c r="C56" s="272"/>
      <c r="D56" s="272"/>
      <c r="E56" s="96">
        <v>9</v>
      </c>
      <c r="F56" s="96">
        <v>3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482</v>
      </c>
      <c r="F57" s="96">
        <v>322</v>
      </c>
      <c r="G57" s="96">
        <v>43</v>
      </c>
      <c r="H57" s="96">
        <v>5</v>
      </c>
      <c r="I57" s="96">
        <v>4</v>
      </c>
    </row>
    <row r="58" spans="1:9" ht="13.5" customHeight="1">
      <c r="A58" s="203" t="s">
        <v>111</v>
      </c>
      <c r="B58" s="203"/>
      <c r="C58" s="203"/>
      <c r="D58" s="203"/>
      <c r="E58" s="96">
        <v>1174</v>
      </c>
      <c r="F58" s="96">
        <v>16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33">
        <v>2056</v>
      </c>
      <c r="G62" s="134">
        <v>7032143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35">
        <v>423</v>
      </c>
      <c r="G63" s="135">
        <v>5836579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35">
        <v>1633</v>
      </c>
      <c r="G64" s="135">
        <v>1195564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36">
        <v>764</v>
      </c>
      <c r="G65" s="136">
        <v>319074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37"/>
      <c r="G66" s="137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63:A64"/>
    <mergeCell ref="A65:A66"/>
    <mergeCell ref="B66:E66"/>
    <mergeCell ref="B63:E63"/>
    <mergeCell ref="B64:E64"/>
    <mergeCell ref="B65:E65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44:G44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12:G12"/>
    <mergeCell ref="A1:D1"/>
    <mergeCell ref="C4:G4"/>
    <mergeCell ref="B15:G15"/>
    <mergeCell ref="A2:G2"/>
    <mergeCell ref="C9:G9"/>
    <mergeCell ref="B10:G10"/>
    <mergeCell ref="B11:G11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&amp;L46EF9AF8&amp;CФорма № 1-мзс, Підрозділ: Кілійський районний суд Одеської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19.746121297602258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42.016806722689076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26.666666666666668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18.41541755888651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92.31815091774303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905.3333333333334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1141.6666666666667</v>
      </c>
    </row>
    <row r="11" spans="1:4" ht="16.5" customHeight="1">
      <c r="A11" s="226" t="s">
        <v>63</v>
      </c>
      <c r="B11" s="228"/>
      <c r="C11" s="14">
        <v>9</v>
      </c>
      <c r="D11" s="94">
        <v>64</v>
      </c>
    </row>
    <row r="12" spans="1:4" ht="16.5" customHeight="1">
      <c r="A12" s="318" t="s">
        <v>106</v>
      </c>
      <c r="B12" s="318"/>
      <c r="C12" s="14">
        <v>10</v>
      </c>
      <c r="D12" s="94">
        <v>34</v>
      </c>
    </row>
    <row r="13" spans="1:4" ht="16.5" customHeight="1">
      <c r="A13" s="318" t="s">
        <v>31</v>
      </c>
      <c r="B13" s="318"/>
      <c r="C13" s="14">
        <v>11</v>
      </c>
      <c r="D13" s="94">
        <v>91</v>
      </c>
    </row>
    <row r="14" spans="1:4" ht="16.5" customHeight="1">
      <c r="A14" s="318" t="s">
        <v>107</v>
      </c>
      <c r="B14" s="318"/>
      <c r="C14" s="14">
        <v>12</v>
      </c>
      <c r="D14" s="94">
        <v>134</v>
      </c>
    </row>
    <row r="15" spans="1:4" ht="16.5" customHeight="1">
      <c r="A15" s="318" t="s">
        <v>111</v>
      </c>
      <c r="B15" s="318"/>
      <c r="C15" s="14">
        <v>13</v>
      </c>
      <c r="D15" s="94">
        <v>30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&amp;L46EF9AF8&amp;CФорма № 1-мзс, Підрозділ: Кілійський районний суд Одеської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All</cp:lastModifiedBy>
  <cp:lastPrinted>2018-03-28T07:45:37Z</cp:lastPrinted>
  <dcterms:created xsi:type="dcterms:W3CDTF">2004-04-20T14:33:35Z</dcterms:created>
  <dcterms:modified xsi:type="dcterms:W3CDTF">2020-02-03T06:54:49Z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1-мзс_00502_4.2019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46EF9AF8</vt:lpwstr>
  </property>
  <property fmtid="{D5CDD505-2E9C-101B-9397-08002B2CF9AE}" pid="9" name="Підрозділ">
    <vt:lpwstr>Кілійський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