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<sst xmlns="http://schemas.openxmlformats.org/spreadsheetml/2006/main" count="269" uniqueCount="200">
  <si>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</si>
  <si>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</si>
  <si>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</si>
  <si>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</si>
  <si>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</si>
  <si>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</si>
  <si>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</si>
  <si>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</si>
  <si>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</si>
  <si>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</si>
  <si>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</si>
  <si>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</si>
  <si>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</si>
  <si>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</si>
  <si>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</si>
  <si>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</si>
  <si>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</si>
  <si>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</si>
  <si>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</si>
  <si>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</si>
  <si>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</si>
  <si>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</si>
  <si>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</si>
  <si>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</si>
  <si>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</si>
  <si>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</si>
  <si>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</si>
  <si>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</si>
  <si>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</si>
  <si>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</si>
  <si>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</si>
  <si>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</si>
  <si>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</si>
  <si>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</si>
  <si>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</si>
  <si>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</si>
  <si>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</si>
  <si>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</si>
  <si>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</si>
  <si>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</si>
  <si>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</si>
  <si>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</si>
  <si>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</si>
  <si>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</si>
  <si>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</si>
  <si>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</si>
  <si>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</si>
  <si>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</si>
  <si>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</si>
  <si>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</si>
  <si>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</si>
  <si>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</si>
  <si>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</si>
  <si>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</si>
  <si>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</si>
  <si>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</si>
  <si>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</si>
  <si>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</si>
  <si>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</si>
  <si>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</si>
  <si>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</si>
  <si>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</si>
  <si>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</si>
  <si>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</si>
  <si>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</si>
  <si>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</si>
  <si>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</si>
  <si>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</si>
  <si>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</si>
  <si>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</si>
  <si>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</si>
  <si>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</si>
  <si>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</si>
  <si>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</si>
  <si>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</si>
  <si>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</si>
  <si>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</si>
  <si>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</si>
  <si>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</si>
  <si>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</si>
  <si>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</si>
  <si>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</si>
  <si>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</si>
  <si>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</si>
  <si>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</si>
  <si>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</si>
  <si>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</si>
  <si>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</si>
  <si>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</si>
  <si>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</si>
  <si>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</si>
  <si>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</si>
  <si>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</si>
  <si>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</si>
  <si>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</si>
  <si>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</si>
  <si>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</si>
  <si>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</si>
  <si>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</si>
  <si>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</si>
  <si>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</si>
  <si>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</si>
  <si>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</si>
  <si>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</si>
  <si>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</si>
  <si>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</si>
  <si>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</si>
  <si>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</si>
  <si>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</si>
  <si>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</si>
  <si>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</si>
  <si>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</si>
  <si>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</si>
  <si>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</si>
  <si>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</si>
  <si>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</si>
  <si>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</si>
  <si>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</si>
  <si>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</si>
  <si>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</si>
  <si>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</si>
  <si>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</si>
  <si>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</si>
  <si>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</si>
  <si>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</si>
  <si>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</si>
  <si>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</si>
  <si>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</si>
  <si>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</si>
  <si>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</si>
  <si>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</si>
  <si>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</si>
  <si>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</si>
  <si>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</si>
  <si>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</si>
  <si>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</si>
  <si>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</si>
  <si>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</si>
  <si>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</si>
  <si>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</si>
  <si>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</si>
  <si>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</si>
  <si>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</si>
  <si>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</si>
  <si>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</si>
  <si>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</si>
  <si>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</si>
  <si>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</si>
  <si>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</si>
  <si>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</si>
  <si>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</si>
  <si>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</si>
  <si>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</si>
  <si>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</si>
  <si>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</si>
  <si>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</si>
  <si>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</si>
  <si>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</si>
  <si>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</si>
  <si>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</si>
  <si>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</si>
  <si>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</si>
  <si>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</si>
  <si>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</si>
  <si>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</si>
  <si>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</si>
  <si>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</si>
  <si>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</si>
  <si>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</si>
  <si>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</si>
  <si>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</si>
  <si>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</si>
  <si>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</si>
  <si>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</si>
  <si>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</si>
  <si>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</si>
  <si>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</si>
  <si>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</si>
  <si>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</si>
  <si>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</si>
  <si>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</si>
  <si>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</si>
  <si>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</si>
  <si>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</si>
  <si>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</si>
  <si>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</si>
  <si>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</si>
  <si>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</si>
  <si>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</si>
  <si>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</si>
  <si>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</si>
  <si>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Кілійський районний суд Одеської області</t>
  </si>
  <si>
    <t>68300.м. Кілія.вул. Леніна 19</t>
  </si>
  <si>
    <t>Доручення судів України / іноземних судів</t>
  </si>
  <si>
    <t xml:space="preserve">Розглянуто справ судом присяжних </t>
  </si>
  <si>
    <t>М.В. Балан</t>
  </si>
  <si>
    <t>Г.В. Корнієнко</t>
  </si>
  <si>
    <t>04843 40293</t>
  </si>
  <si>
    <t>inbox@kl.od.court.gov.ua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</si>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</sst>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&amp;LDEB268D9&amp;C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189</v>
      </c>
      <c r="F6" s="90">
        <v>118</v>
      </c>
      <c r="G6" s="90">
        <v>6</v>
      </c>
      <c r="H6" s="90">
        <v>94</v>
      </c>
      <c r="I6" s="90" t="s">
        <v>180</v>
      </c>
      <c r="J6" s="90">
        <v>95</v>
      </c>
      <c r="K6" s="91">
        <v>28</v>
      </c>
      <c r="L6" s="101">
        <f>E6-F6</f>
        <v>71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475</v>
      </c>
      <c r="F7" s="90">
        <v>472</v>
      </c>
      <c r="G7" s="90">
        <v>2</v>
      </c>
      <c r="H7" s="90">
        <v>469</v>
      </c>
      <c r="I7" s="90">
        <v>401</v>
      </c>
      <c r="J7" s="90">
        <v>6</v>
      </c>
      <c r="K7" s="91"/>
      <c r="L7" s="101">
        <f>E7-F7</f>
        <v>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>
        <v>3</v>
      </c>
      <c r="G8" s="90"/>
      <c r="H8" s="90">
        <v>3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88</v>
      </c>
      <c r="F9" s="90">
        <v>82</v>
      </c>
      <c r="G9" s="90"/>
      <c r="H9" s="90">
        <v>76</v>
      </c>
      <c r="I9" s="90">
        <v>51</v>
      </c>
      <c r="J9" s="90">
        <v>12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2</v>
      </c>
      <c r="G10" s="90">
        <v>1</v>
      </c>
      <c r="H10" s="90">
        <v>1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757</v>
      </c>
      <c r="F14" s="105">
        <f>SUM(F6:F13)</f>
        <v>677</v>
      </c>
      <c r="G14" s="105">
        <f>SUM(G6:G13)</f>
        <v>9</v>
      </c>
      <c r="H14" s="105">
        <f>SUM(H6:H13)</f>
        <v>643</v>
      </c>
      <c r="I14" s="105">
        <f>SUM(I6:I13)</f>
        <v>455</v>
      </c>
      <c r="J14" s="105">
        <f>SUM(J6:J13)</f>
        <v>114</v>
      </c>
      <c r="K14" s="105">
        <f>SUM(K6:K13)</f>
        <v>28</v>
      </c>
      <c r="L14" s="101">
        <f>E14-F14</f>
        <v>80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23</v>
      </c>
      <c r="F15" s="92">
        <v>16</v>
      </c>
      <c r="G15" s="92">
        <v>1</v>
      </c>
      <c r="H15" s="92">
        <v>19</v>
      </c>
      <c r="I15" s="92">
        <v>8</v>
      </c>
      <c r="J15" s="92">
        <v>4</v>
      </c>
      <c r="K15" s="91">
        <v>2</v>
      </c>
      <c r="L15" s="101">
        <f>E15-F15</f>
        <v>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>
        <v>8</v>
      </c>
      <c r="G16" s="92">
        <v>1</v>
      </c>
      <c r="H16" s="92">
        <v>13</v>
      </c>
      <c r="I16" s="92">
        <v>5</v>
      </c>
      <c r="J16" s="92">
        <v>1</v>
      </c>
      <c r="K16" s="91"/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32</v>
      </c>
      <c r="F22" s="91">
        <v>19</v>
      </c>
      <c r="G22" s="91">
        <v>1</v>
      </c>
      <c r="H22" s="91">
        <v>26</v>
      </c>
      <c r="I22" s="91">
        <v>7</v>
      </c>
      <c r="J22" s="91">
        <v>6</v>
      </c>
      <c r="K22" s="91">
        <v>3</v>
      </c>
      <c r="L22" s="101">
        <f>E22-F22</f>
        <v>13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36</v>
      </c>
      <c r="F23" s="91">
        <v>34</v>
      </c>
      <c r="G23" s="91"/>
      <c r="H23" s="91">
        <v>33</v>
      </c>
      <c r="I23" s="91">
        <v>27</v>
      </c>
      <c r="J23" s="91">
        <v>3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878</v>
      </c>
      <c r="F25" s="91">
        <v>775</v>
      </c>
      <c r="G25" s="91"/>
      <c r="H25" s="91">
        <v>795</v>
      </c>
      <c r="I25" s="91">
        <v>702</v>
      </c>
      <c r="J25" s="91">
        <v>83</v>
      </c>
      <c r="K25" s="91">
        <v>4</v>
      </c>
      <c r="L25" s="101">
        <f>E25-F25</f>
        <v>103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940</v>
      </c>
      <c r="F26" s="91">
        <v>710</v>
      </c>
      <c r="G26" s="91">
        <v>5</v>
      </c>
      <c r="H26" s="91">
        <v>701</v>
      </c>
      <c r="I26" s="91">
        <v>561</v>
      </c>
      <c r="J26" s="91">
        <v>239</v>
      </c>
      <c r="K26" s="91">
        <v>36</v>
      </c>
      <c r="L26" s="101">
        <f>E26-F26</f>
        <v>230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140</v>
      </c>
      <c r="F27" s="91">
        <v>128</v>
      </c>
      <c r="G27" s="91"/>
      <c r="H27" s="91">
        <v>110</v>
      </c>
      <c r="I27" s="91">
        <v>96</v>
      </c>
      <c r="J27" s="91">
        <v>30</v>
      </c>
      <c r="K27" s="91"/>
      <c r="L27" s="101">
        <f>E27-F27</f>
        <v>12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106</v>
      </c>
      <c r="F28" s="91">
        <v>96</v>
      </c>
      <c r="G28" s="91"/>
      <c r="H28" s="91">
        <v>88</v>
      </c>
      <c r="I28" s="91">
        <v>86</v>
      </c>
      <c r="J28" s="91">
        <v>18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4</v>
      </c>
      <c r="G29" s="91"/>
      <c r="H29" s="91">
        <v>6</v>
      </c>
      <c r="I29" s="91">
        <v>3</v>
      </c>
      <c r="J29" s="91">
        <v>1</v>
      </c>
      <c r="K29" s="91">
        <v>1</v>
      </c>
      <c r="L29" s="101">
        <f>E29-F29</f>
        <v>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/>
      <c r="G30" s="91"/>
      <c r="H30" s="91"/>
      <c r="I30" s="91"/>
      <c r="J30" s="91">
        <v>2</v>
      </c>
      <c r="K30" s="91">
        <v>2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5</v>
      </c>
      <c r="G32" s="91"/>
      <c r="H32" s="91">
        <v>5</v>
      </c>
      <c r="I32" s="91">
        <v>4</v>
      </c>
      <c r="J32" s="91">
        <v>1</v>
      </c>
      <c r="K32" s="91">
        <v>1</v>
      </c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47</v>
      </c>
      <c r="F33" s="91">
        <v>44</v>
      </c>
      <c r="G33" s="91"/>
      <c r="H33" s="91">
        <v>45</v>
      </c>
      <c r="I33" s="91">
        <v>30</v>
      </c>
      <c r="J33" s="91">
        <v>2</v>
      </c>
      <c r="K33" s="91">
        <v>1</v>
      </c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1367</v>
      </c>
      <c r="F37" s="91">
        <v>1096</v>
      </c>
      <c r="G37" s="91">
        <v>5</v>
      </c>
      <c r="H37" s="91">
        <v>988</v>
      </c>
      <c r="I37" s="91">
        <v>712</v>
      </c>
      <c r="J37" s="91">
        <v>379</v>
      </c>
      <c r="K37" s="91">
        <v>45</v>
      </c>
      <c r="L37" s="101">
        <f>E37-F37</f>
        <v>271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1040</v>
      </c>
      <c r="F38" s="91">
        <v>991</v>
      </c>
      <c r="G38" s="91"/>
      <c r="H38" s="91">
        <v>987</v>
      </c>
      <c r="I38" s="91" t="s">
        <v>180</v>
      </c>
      <c r="J38" s="91">
        <v>53</v>
      </c>
      <c r="K38" s="91"/>
      <c r="L38" s="101">
        <f>E38-F38</f>
        <v>49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12</v>
      </c>
      <c r="F39" s="91">
        <v>12</v>
      </c>
      <c r="G39" s="91"/>
      <c r="H39" s="91">
        <v>12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5</v>
      </c>
      <c r="G40" s="91"/>
      <c r="H40" s="91">
        <v>5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1045</v>
      </c>
      <c r="F41" s="91">
        <f aca="true" t="shared" si="0" ref="F41:K41">F38+F40</f>
        <v>996</v>
      </c>
      <c r="G41" s="91">
        <f t="shared" si="0"/>
        <v>0</v>
      </c>
      <c r="H41" s="91">
        <f t="shared" si="0"/>
        <v>992</v>
      </c>
      <c r="I41" s="91">
        <f>I40</f>
        <v>4</v>
      </c>
      <c r="J41" s="91">
        <f t="shared" si="0"/>
        <v>53</v>
      </c>
      <c r="K41" s="91">
        <f t="shared" si="0"/>
        <v>0</v>
      </c>
      <c r="L41" s="101">
        <f>E41-F41</f>
        <v>49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3201</v>
      </c>
      <c r="F42" s="91">
        <f aca="true" t="shared" si="1" ref="F42:K42">F14+F22+F37+F41</f>
        <v>2788</v>
      </c>
      <c r="G42" s="91">
        <f t="shared" si="1"/>
        <v>15</v>
      </c>
      <c r="H42" s="91">
        <f t="shared" si="1"/>
        <v>2649</v>
      </c>
      <c r="I42" s="91">
        <f t="shared" si="1"/>
        <v>1178</v>
      </c>
      <c r="J42" s="91">
        <f t="shared" si="1"/>
        <v>552</v>
      </c>
      <c r="K42" s="91">
        <f t="shared" si="1"/>
        <v>76</v>
      </c>
      <c r="L42" s="101">
        <f>E42-F42</f>
        <v>413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&amp;LDEB268D9&amp;CФорма № 1-мзс, Підрозділ: Кілійський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16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254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412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133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&amp;LDEB268D9&amp;CФорма № 1-мзс, Підрозділ: Кілійський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4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6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381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42250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251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983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384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27722265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9851239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1990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15096457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310928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573</v>
      </c>
      <c r="F58" s="96">
        <v>64</v>
      </c>
      <c r="G58" s="96">
        <v>2</v>
      </c>
      <c r="H58" s="96">
        <v>3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14</v>
      </c>
      <c r="F59" s="96">
        <v>7</v>
      </c>
      <c r="G59" s="96">
        <v>2</v>
      </c>
      <c r="H59" s="96"/>
      <c r="I59" s="96">
        <v>3</v>
      </c>
    </row>
    <row r="60" spans="1:9" ht="13.5" customHeight="1">
      <c r="A60" s="266" t="s">
        <v>111</v>
      </c>
      <c r="B60" s="266"/>
      <c r="C60" s="266"/>
      <c r="D60" s="266"/>
      <c r="E60" s="96">
        <v>581</v>
      </c>
      <c r="F60" s="96">
        <v>376</v>
      </c>
      <c r="G60" s="96">
        <v>17</v>
      </c>
      <c r="H60" s="96">
        <v>6</v>
      </c>
      <c r="I60" s="96">
        <v>8</v>
      </c>
    </row>
    <row r="61" spans="1:9" ht="13.5" customHeight="1">
      <c r="A61" s="180" t="s">
        <v>115</v>
      </c>
      <c r="B61" s="180"/>
      <c r="C61" s="180"/>
      <c r="D61" s="180"/>
      <c r="E61" s="96">
        <v>989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&amp;LDEB268D9&amp;CФорма № 1-мзс, Підрозділ: Кілійський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0.13768115942028986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0.24561403508771928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0.11873350923482849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0.9501434720229556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883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1067</v>
      </c>
    </row>
    <row r="11" spans="1:4" ht="16.5" customHeight="1">
      <c r="A11" s="191" t="s">
        <v>65</v>
      </c>
      <c r="B11" s="193"/>
      <c r="C11" s="14">
        <v>9</v>
      </c>
      <c r="D11" s="94">
        <v>63</v>
      </c>
    </row>
    <row r="12" spans="1:4" ht="16.5" customHeight="1">
      <c r="A12" s="295" t="s">
        <v>110</v>
      </c>
      <c r="B12" s="295"/>
      <c r="C12" s="14">
        <v>10</v>
      </c>
      <c r="D12" s="94">
        <v>31</v>
      </c>
    </row>
    <row r="13" spans="1:4" ht="16.5" customHeight="1">
      <c r="A13" s="295" t="s">
        <v>31</v>
      </c>
      <c r="B13" s="295"/>
      <c r="C13" s="14">
        <v>11</v>
      </c>
      <c r="D13" s="94">
        <v>329</v>
      </c>
    </row>
    <row r="14" spans="1:4" ht="16.5" customHeight="1">
      <c r="A14" s="295" t="s">
        <v>111</v>
      </c>
      <c r="B14" s="295"/>
      <c r="C14" s="14">
        <v>12</v>
      </c>
      <c r="D14" s="94">
        <v>117</v>
      </c>
    </row>
    <row r="15" spans="1:4" ht="16.5" customHeight="1">
      <c r="A15" s="295" t="s">
        <v>115</v>
      </c>
      <c r="B15" s="295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&amp;LDEB268D9&amp;CФорма № 1-мзс, Підрозділ: Кілійський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2018-03-28T07:45:37Z</cp:lastPrinted>
  <dcterms:created xsi:type="dcterms:W3CDTF">2004-04-20T14:33:35Z</dcterms:created>
  <dcterms:modified xsi:type="dcterms:W3CDTF">2019-01-22T10:00:27Z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DEB268D9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